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P\Documents\Karla\Calculadoras de bandas\"/>
    </mc:Choice>
  </mc:AlternateContent>
  <bookViews>
    <workbookView xWindow="0" yWindow="0" windowWidth="19200" windowHeight="7050"/>
  </bookViews>
  <sheets>
    <sheet name="Calculadora Periodo 23-2" sheetId="5" r:id="rId1"/>
    <sheet name="Como ver mi escala" sheetId="2" r:id="rId2"/>
    <sheet name="Como ver mi # cuotas" sheetId="3" r:id="rId3"/>
    <sheet name="BD" sheetId="4" state="hidden" r:id="rId4"/>
  </sheets>
  <definedNames>
    <definedName name="cred1">BD!$A$2:$B$5</definedName>
  </definedNames>
  <calcPr calcId="162913"/>
</workbook>
</file>

<file path=xl/calcChain.xml><?xml version="1.0" encoding="utf-8"?>
<calcChain xmlns="http://schemas.openxmlformats.org/spreadsheetml/2006/main">
  <c r="C7" i="5" l="1"/>
  <c r="C11" i="5" s="1"/>
  <c r="D6" i="5"/>
  <c r="I10" i="5" l="1"/>
  <c r="I11" i="5"/>
  <c r="L10" i="5"/>
  <c r="L11" i="5" s="1"/>
  <c r="C10" i="5"/>
  <c r="C12" i="5" s="1"/>
  <c r="C13" i="5" s="1"/>
  <c r="F10" i="5"/>
  <c r="F11" i="5" s="1"/>
  <c r="I12" i="5" l="1"/>
  <c r="L12" i="5"/>
  <c r="L13" i="5" s="1"/>
</calcChain>
</file>

<file path=xl/sharedStrings.xml><?xml version="1.0" encoding="utf-8"?>
<sst xmlns="http://schemas.openxmlformats.org/spreadsheetml/2006/main" count="55" uniqueCount="40">
  <si>
    <t>Calculadora de pago por bandas</t>
  </si>
  <si>
    <t>Revisa aquí como ver el nro. de cuotas en Campus Evolution</t>
  </si>
  <si>
    <t>Elige la banda de unidades académicas:</t>
  </si>
  <si>
    <t>Porcentaje a pagar (por banda):</t>
  </si>
  <si>
    <t>Regresar</t>
  </si>
  <si>
    <t>Banda UAS</t>
  </si>
  <si>
    <t>Nro. bol</t>
  </si>
  <si>
    <t>Digita tu escala de pago --&gt;</t>
  </si>
  <si>
    <t>Ciclo 23-1</t>
  </si>
  <si>
    <t>1 a 5 UAs</t>
  </si>
  <si>
    <t>6 a 9 UAs</t>
  </si>
  <si>
    <t>10 a 14 UAs</t>
  </si>
  <si>
    <t>15 a 30 UAs</t>
  </si>
  <si>
    <t>Monto de Cuota 1:</t>
  </si>
  <si>
    <t>Pagos de Estudiante NO REGULAR</t>
  </si>
  <si>
    <t>Pagos de Estudiante REGULAR</t>
  </si>
  <si>
    <t>Costo total del periodo:</t>
  </si>
  <si>
    <t>Es la condición para aquel estudiante que se encuentre matriculado entre 15 y 30 unidades académicas (UAs).</t>
  </si>
  <si>
    <t>Condición</t>
  </si>
  <si>
    <t>Condición estudiante No regular</t>
  </si>
  <si>
    <t>Condición estudiante Regular</t>
  </si>
  <si>
    <t>Periodo Académico 23-2</t>
  </si>
  <si>
    <t>Revisa aquí como ver el valor de tu escala de pagos en Campus Evolution</t>
  </si>
  <si>
    <t>*Valor aproximado</t>
  </si>
  <si>
    <t>Monto a pagar desde Cuota 2*:</t>
  </si>
  <si>
    <t>Pagos de Estudiante REGULAR + MÁS DE 30 UAS</t>
  </si>
  <si>
    <t>Pagos de Estudiante NO REGULAR - Desde Cuota 1</t>
  </si>
  <si>
    <t>Monto a pagar desde Cuota 1*:</t>
  </si>
  <si>
    <t>Nuevo costo del periodo (descontando Cuota 1):</t>
  </si>
  <si>
    <t>Es la condición para aquel estudiante que se encuentre matriculado por bandas entre 1 y 14 unidades académicas (UAs).</t>
  </si>
  <si>
    <t>Es la condición para aquel estudiante que desea nivelarse o egresar y solicita estar matriculado en más de 30 unidades académicas (UAs). Máximo 34 Uas.</t>
  </si>
  <si>
    <t>Es la condición para aquel estudiante que desea pagar por bandas entre 1 y 14 unidades académicas (UAs) desde la cuota 1.</t>
  </si>
  <si>
    <t>Previa solicitud a través de la web "Mis solicitudes": Solicitudes &gt; Financiero &gt; Pago por UAs (desde Cuota 1)</t>
  </si>
  <si>
    <t>Previa solicitud a través de la web "Mis solicitudes": Solicitudes &gt; Matrícula &gt; Ampliación De Ua´S</t>
  </si>
  <si>
    <r>
      <t xml:space="preserve">Como ver mi escala de pagos: </t>
    </r>
    <r>
      <rPr>
        <b/>
        <i/>
        <sz val="11"/>
        <color rgb="FFC00000"/>
        <rFont val="Calibri"/>
        <family val="2"/>
      </rPr>
      <t>Considerar la escala del periodo 23-2</t>
    </r>
  </si>
  <si>
    <t>Como ver mi número de cuotas:</t>
  </si>
  <si>
    <t>Costo total x UAs adicionales (de 1 a 4 UAs)</t>
  </si>
  <si>
    <t>Costo adicional a cada cuota (a partir de la 2da cuota):</t>
  </si>
  <si>
    <t>Selecciona el n° de cuotas que cancelas --&gt;</t>
  </si>
  <si>
    <t>*Recuerda que si este periodo ya terminas tu carrera, si la suma de tus UAs es hasta 19UAs (pagarás de acuerdo a eso)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</si>
</sst>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S/&quot;\ * #,##0.00_-;\-&quot;S/&quot;\ * #,##0.00_-;_-&quot;S/&quot;\ * &quot;-&quot;??_-;_-@_-"/>
    <numFmt numFmtId="164" formatCode="_-&quot;S/&quot;* #,##0.00_-;\-&quot;S/&quot;* #,##0.00_-;_-&quot;S/&quot;* &quot;-&quot;??_-;_-@"/>
    <numFmt numFmtId="165" formatCode="_ &quot;S/.&quot;\ * #,##0.00_ ;_ &quot;S/.&quot;\ * \-#,##0.00_ ;_ &quot;S/.&quot;\ * &quot;-&quot;??_ ;_ @_ 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rgb="FF990099"/>
      <name val="Calibri"/>
      <family val="2"/>
    </font>
    <font>
      <b/>
      <i/>
      <sz val="11"/>
      <color rgb="FFC00000"/>
      <name val="Calibri"/>
      <family val="2"/>
    </font>
    <font>
      <sz val="11"/>
      <color theme="1"/>
      <name val="Calibri"/>
      <family val="2"/>
    </font>
    <font>
      <b/>
      <sz val="15"/>
      <color rgb="FF0070C0"/>
      <name val="Calibri"/>
      <family val="2"/>
    </font>
    <font>
      <b/>
      <sz val="14"/>
      <color theme="1"/>
      <name val="Calibri"/>
      <family val="2"/>
    </font>
    <font>
      <b/>
      <i/>
      <sz val="10"/>
      <color theme="1"/>
      <name val="Calibri"/>
      <family val="2"/>
    </font>
    <font>
      <b/>
      <sz val="14"/>
      <color theme="8" tint="-0.249977111117893"/>
      <name val="Calibri"/>
      <family val="2"/>
    </font>
    <font>
      <b/>
      <sz val="10"/>
      <color theme="8" tint="-0.249977111117893"/>
      <name val="Calibri"/>
      <family val="2"/>
    </font>
    <font>
      <sz val="11"/>
      <color theme="8" tint="-0.249977111117893"/>
      <name val="Calibri"/>
      <family val="2"/>
      <scheme val="minor"/>
    </font>
    <font>
      <b/>
      <u/>
      <sz val="10"/>
      <color theme="8" tint="-0.249977111117893"/>
      <name val="Calibri"/>
      <family val="2"/>
    </font>
    <font>
      <b/>
      <sz val="14"/>
      <color rgb="FFC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0"/>
      <color rgb="FF990099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C0000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ADADA"/>
        <bgColor rgb="FFDADADA"/>
      </patternFill>
    </fill>
    <fill>
      <patternFill patternType="solid">
        <fgColor rgb="FF262626"/>
        <bgColor rgb="FF262626"/>
      </patternFill>
    </fill>
    <fill>
      <patternFill patternType="solid">
        <fgColor rgb="FF3F3F3F"/>
        <bgColor rgb="FF3F3F3F"/>
      </patternFill>
    </fill>
    <fill>
      <patternFill patternType="solid">
        <fgColor rgb="FF7F7F7F"/>
        <bgColor rgb="FF7F7F7F"/>
      </patternFill>
    </fill>
    <fill>
      <patternFill patternType="solid">
        <fgColor theme="2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52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2" fillId="0" borderId="0" xfId="0" applyFont="1" applyAlignment="1"/>
    <xf numFmtId="0" fontId="8" fillId="0" borderId="0" xfId="0" applyFont="1"/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9" fontId="7" fillId="0" borderId="7" xfId="0" applyNumberFormat="1" applyFont="1" applyBorder="1" applyAlignment="1">
      <alignment horizont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44" fontId="2" fillId="0" borderId="0" xfId="0" applyNumberFormat="1" applyFont="1"/>
    <xf numFmtId="0" fontId="10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/>
    <xf numFmtId="0" fontId="15" fillId="0" borderId="0" xfId="0" applyFont="1"/>
    <xf numFmtId="0" fontId="3" fillId="0" borderId="0" xfId="0" applyFont="1" applyAlignment="1"/>
    <xf numFmtId="0" fontId="19" fillId="2" borderId="9" xfId="0" applyFont="1" applyFill="1" applyBorder="1" applyAlignment="1">
      <alignment horizontal="left" vertical="center"/>
    </xf>
    <xf numFmtId="0" fontId="1" fillId="0" borderId="0" xfId="0" applyFont="1" applyAlignment="1"/>
    <xf numFmtId="0" fontId="19" fillId="0" borderId="5" xfId="0" applyFont="1" applyBorder="1" applyAlignment="1">
      <alignment vertical="center"/>
    </xf>
    <xf numFmtId="0" fontId="21" fillId="0" borderId="0" xfId="0" applyFont="1" applyAlignment="1"/>
    <xf numFmtId="0" fontId="17" fillId="0" borderId="0" xfId="0" applyFont="1" applyAlignment="1">
      <alignment horizontal="right" vertical="center"/>
    </xf>
    <xf numFmtId="0" fontId="19" fillId="0" borderId="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1" applyAlignment="1">
      <alignment vertical="center"/>
    </xf>
    <xf numFmtId="0" fontId="19" fillId="0" borderId="11" xfId="0" applyFont="1" applyBorder="1" applyAlignment="1">
      <alignment vertical="center"/>
    </xf>
    <xf numFmtId="164" fontId="20" fillId="5" borderId="12" xfId="0" applyNumberFormat="1" applyFont="1" applyFill="1" applyBorder="1" applyAlignment="1" applyProtection="1">
      <alignment vertical="center"/>
      <protection hidden="1"/>
    </xf>
    <xf numFmtId="0" fontId="19" fillId="0" borderId="13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8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44" fontId="0" fillId="0" borderId="0" xfId="0" applyNumberFormat="1" applyFont="1" applyAlignment="1"/>
    <xf numFmtId="0" fontId="19" fillId="2" borderId="2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164" fontId="20" fillId="5" borderId="15" xfId="0" applyNumberFormat="1" applyFont="1" applyFill="1" applyBorder="1" applyAlignment="1" applyProtection="1">
      <alignment vertical="center"/>
      <protection hidden="1"/>
    </xf>
    <xf numFmtId="164" fontId="20" fillId="5" borderId="17" xfId="0" applyNumberFormat="1" applyFont="1" applyFill="1" applyBorder="1" applyAlignment="1" applyProtection="1">
      <alignment vertical="center"/>
      <protection hidden="1"/>
    </xf>
    <xf numFmtId="164" fontId="20" fillId="6" borderId="19" xfId="0" applyNumberFormat="1" applyFont="1" applyFill="1" applyBorder="1" applyAlignment="1" applyProtection="1">
      <alignment vertical="center"/>
      <protection hidden="1"/>
    </xf>
    <xf numFmtId="164" fontId="20" fillId="6" borderId="14" xfId="0" applyNumberFormat="1" applyFont="1" applyFill="1" applyBorder="1" applyAlignment="1" applyProtection="1">
      <alignment vertical="center"/>
      <protection hidden="1"/>
    </xf>
    <xf numFmtId="164" fontId="18" fillId="3" borderId="10" xfId="0" applyNumberFormat="1" applyFont="1" applyFill="1" applyBorder="1" applyAlignment="1" applyProtection="1">
      <alignment vertical="center"/>
      <protection locked="0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right" vertical="center"/>
      <protection locked="0"/>
    </xf>
    <xf numFmtId="9" fontId="23" fillId="4" borderId="6" xfId="0" applyNumberFormat="1" applyFont="1" applyFill="1" applyBorder="1" applyAlignment="1" applyProtection="1">
      <alignment horizontal="right" vertical="center"/>
      <protection hidden="1"/>
    </xf>
    <xf numFmtId="0" fontId="22" fillId="7" borderId="0" xfId="0" applyFont="1" applyFill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1865314</xdr:colOff>
      <xdr:row>0</xdr:row>
      <xdr:rowOff>37924</xdr:rowOff>
    </xdr:from>
    <xdr:ext cx="1317624" cy="1073326"/>
    <xdr:pic>
      <xdr:nvPicPr>
        <xdr:cNvPr id="2" name="image1.png"/>
        <xdr:cNvPicPr preferRelativeResize="0"/>
      </xdr:nvPicPr>
      <xdr:blipFill rotWithShape="1">
        <a:blip xmlns:r="http://schemas.openxmlformats.org/officeDocument/2006/relationships" r:embed="rId1" cstate="print"/>
        <a:srcRect t="10277" b="9881"/>
        <a:stretch/>
      </xdr:blipFill>
      <xdr:spPr>
        <a:xfrm>
          <a:off x="12222164" y="37924"/>
          <a:ext cx="1317624" cy="1073326"/>
        </a:xfrm>
        <a:prstGeom prst="rect">
          <a:avLst/>
        </a:prstGeom>
        <a:noFill/>
      </xdr:spPr>
    </xdr:pic>
    <xdr:clientData fLocksWithSheet="0"/>
  </xdr:oneCellAnchor>
  <xdr:twoCellAnchor>
    <xdr:from>
      <xdr:col>3</xdr:col>
      <xdr:colOff>66674</xdr:colOff>
      <xdr:row>7</xdr:row>
      <xdr:rowOff>103188</xdr:rowOff>
    </xdr:from>
    <xdr:to>
      <xdr:col>3</xdr:col>
      <xdr:colOff>66674</xdr:colOff>
      <xdr:row>15</xdr:row>
      <xdr:rowOff>30438</xdr:rowOff>
    </xdr:to>
    <xdr:cxnSp macro="">
      <xdr:nvCxnSpPr>
        <xdr:cNvPr id="3" name="Conector recto 2"/>
        <xdr:cNvCxnSpPr/>
      </xdr:nvCxnSpPr>
      <xdr:spPr>
        <a:xfrm>
          <a:off x="3495674" y="1970088"/>
          <a:ext cx="0" cy="287365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60324</xdr:colOff>
      <xdr:row>7</xdr:row>
      <xdr:rowOff>111130</xdr:rowOff>
    </xdr:from>
    <xdr:to>
      <xdr:col>6</xdr:col>
      <xdr:colOff>60324</xdr:colOff>
      <xdr:row>15</xdr:row>
      <xdr:rowOff>38380</xdr:rowOff>
    </xdr:to>
    <xdr:cxnSp macro="">
      <xdr:nvCxnSpPr>
        <xdr:cNvPr id="4" name="Conector recto 3"/>
        <xdr:cNvCxnSpPr/>
      </xdr:nvCxnSpPr>
      <xdr:spPr>
        <a:xfrm>
          <a:off x="6969124" y="1978030"/>
          <a:ext cx="0" cy="287365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73022</xdr:colOff>
      <xdr:row>7</xdr:row>
      <xdr:rowOff>94119</xdr:rowOff>
    </xdr:from>
    <xdr:to>
      <xdr:col>9</xdr:col>
      <xdr:colOff>73022</xdr:colOff>
      <xdr:row>15</xdr:row>
      <xdr:rowOff>21369</xdr:rowOff>
    </xdr:to>
    <xdr:cxnSp macro="">
      <xdr:nvCxnSpPr>
        <xdr:cNvPr id="5" name="Conector recto 4"/>
        <xdr:cNvCxnSpPr/>
      </xdr:nvCxnSpPr>
      <xdr:spPr>
        <a:xfrm>
          <a:off x="10290172" y="1961019"/>
          <a:ext cx="0" cy="287365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42875</xdr:colOff>
      <xdr:row>7</xdr:row>
      <xdr:rowOff>100001</xdr:rowOff>
    </xdr:from>
    <xdr:to>
      <xdr:col>12</xdr:col>
      <xdr:colOff>116875</xdr:colOff>
      <xdr:row>7</xdr:row>
      <xdr:rowOff>100001</xdr:rowOff>
    </xdr:to>
    <xdr:cxnSp macro="">
      <xdr:nvCxnSpPr>
        <xdr:cNvPr id="6" name="Conector recto 5"/>
        <xdr:cNvCxnSpPr/>
      </xdr:nvCxnSpPr>
      <xdr:spPr>
        <a:xfrm rot="16200000">
          <a:off x="6848975" y="-4839199"/>
          <a:ext cx="0" cy="136122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2</xdr:row>
      <xdr:rowOff>104775</xdr:rowOff>
    </xdr:from>
    <xdr:ext cx="5248275" cy="2200275"/>
    <xdr:grpSp>
      <xdr:nvGrpSpPr>
        <xdr:cNvPr id="2" name="Shape 2"/>
        <xdr:cNvGrpSpPr/>
      </xdr:nvGrpSpPr>
      <xdr:grpSpPr>
        <a:xfrm>
          <a:off x="228600" y="561975"/>
          <a:ext cx="5248275" cy="2200275"/>
          <a:chOff x="2721863" y="2679863"/>
          <a:chExt cx="5248275" cy="2200275"/>
        </a:xfrm>
      </xdr:grpSpPr>
      <xdr:grpSp>
        <xdr:nvGrpSpPr>
          <xdr:cNvPr id="3" name="Shape 3"/>
          <xdr:cNvGrpSpPr/>
        </xdr:nvGrpSpPr>
        <xdr:grpSpPr>
          <a:xfrm>
            <a:off x="2721863" y="2679863"/>
            <a:ext cx="5248275" cy="2200275"/>
            <a:chOff x="2721863" y="2679863"/>
            <a:chExt cx="5248275" cy="2200275"/>
          </a:xfrm>
        </xdr:grpSpPr>
        <xdr:sp macro="" textlink="">
          <xdr:nvSpPr>
            <xdr:cNvPr id="4" name="Shape 4"/>
            <xdr:cNvSpPr/>
          </xdr:nvSpPr>
          <xdr:spPr>
            <a:xfrm>
              <a:off x="2721863" y="2679863"/>
              <a:ext cx="5248275" cy="22002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2721863" y="2679863"/>
              <a:ext cx="5248275" cy="2200275"/>
              <a:chOff x="2588513" y="2727488"/>
              <a:chExt cx="5514975" cy="2105025"/>
            </a:xfrm>
          </xdr:grpSpPr>
          <xdr:sp macro="" textlink="">
            <xdr:nvSpPr>
              <xdr:cNvPr id="6" name="Shape 6"/>
              <xdr:cNvSpPr/>
            </xdr:nvSpPr>
            <xdr:spPr>
              <a:xfrm>
                <a:off x="2588513" y="2727488"/>
                <a:ext cx="5514975" cy="2105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" name="Shape 7"/>
              <xdr:cNvGrpSpPr/>
            </xdr:nvGrpSpPr>
            <xdr:grpSpPr>
              <a:xfrm>
                <a:off x="2588513" y="2727488"/>
                <a:ext cx="5514975" cy="2105025"/>
                <a:chOff x="381000" y="514351"/>
                <a:chExt cx="6609613" cy="2628900"/>
              </a:xfrm>
            </xdr:grpSpPr>
            <xdr:sp macro="" textlink="">
              <xdr:nvSpPr>
                <xdr:cNvPr id="8" name="Shape 8"/>
                <xdr:cNvSpPr/>
              </xdr:nvSpPr>
              <xdr:spPr>
                <a:xfrm>
                  <a:off x="381000" y="514351"/>
                  <a:ext cx="6609600" cy="26289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pic>
              <xdr:nvPicPr>
                <xdr:cNvPr id="9" name="Shape 9"/>
                <xdr:cNvPicPr preferRelativeResize="0"/>
              </xdr:nvPicPr>
              <xdr:blipFill rotWithShape="1">
                <a:blip xmlns:r="http://schemas.openxmlformats.org/officeDocument/2006/relationships" r:embed="rId1">
                  <a:alphaModFix/>
                </a:blip>
                <a:srcRect/>
                <a:stretch/>
              </xdr:blipFill>
              <xdr:spPr>
                <a:xfrm>
                  <a:off x="381000" y="514351"/>
                  <a:ext cx="6609613" cy="2628900"/>
                </a:xfrm>
                <a:prstGeom prst="rect">
                  <a:avLst/>
                </a:prstGeom>
                <a:noFill/>
                <a:ln w="38100" cap="sq" cmpd="sng">
                  <a:solidFill>
                    <a:srgbClr val="000000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pic>
            <xdr:sp macro="" textlink="">
              <xdr:nvSpPr>
                <xdr:cNvPr id="10" name="Shape 10"/>
                <xdr:cNvSpPr/>
              </xdr:nvSpPr>
              <xdr:spPr>
                <a:xfrm>
                  <a:off x="5505451" y="1857375"/>
                  <a:ext cx="1381124" cy="657225"/>
                </a:xfrm>
                <a:prstGeom prst="rect">
                  <a:avLst/>
                </a:prstGeom>
                <a:noFill/>
                <a:ln w="38100" cap="flat" cmpd="sng">
                  <a:solidFill>
                    <a:srgbClr val="EF420B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sp macro="" textlink="">
              <xdr:nvSpPr>
                <xdr:cNvPr id="11" name="Shape 11"/>
                <xdr:cNvSpPr/>
              </xdr:nvSpPr>
              <xdr:spPr>
                <a:xfrm rot="10800000" flipH="1">
                  <a:off x="6334125" y="2316955"/>
                  <a:ext cx="447675" cy="157164"/>
                </a:xfrm>
                <a:prstGeom prst="rect">
                  <a:avLst/>
                </a:prstGeom>
                <a:noFill/>
                <a:ln w="38100" cap="flat" cmpd="sng">
                  <a:solidFill>
                    <a:srgbClr val="EF420B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sp macro="" textlink="">
              <xdr:nvSpPr>
                <xdr:cNvPr id="12" name="Shape 12"/>
                <xdr:cNvSpPr/>
              </xdr:nvSpPr>
              <xdr:spPr>
                <a:xfrm>
                  <a:off x="5809716" y="2308043"/>
                  <a:ext cx="457200" cy="190501"/>
                </a:xfrm>
                <a:prstGeom prst="rightArrow">
                  <a:avLst>
                    <a:gd name="adj1" fmla="val 50000"/>
                    <a:gd name="adj2" fmla="val 50000"/>
                  </a:avLst>
                </a:prstGeom>
                <a:solidFill>
                  <a:srgbClr val="FF0000"/>
                </a:solidFill>
                <a:ln w="12700" cap="flat" cmpd="sng">
                  <a:solidFill>
                    <a:srgbClr val="42719B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</xdr:grpSp>
        </xdr:grpSp>
      </xdr:grpSp>
    </xdr:grpSp>
    <xdr:clientData fLocksWithSheet="0"/>
  </xdr:oneCellAnchor>
  <xdr:oneCellAnchor>
    <xdr:from>
      <xdr:col>8</xdr:col>
      <xdr:colOff>409575</xdr:colOff>
      <xdr:row>2</xdr:row>
      <xdr:rowOff>66675</xdr:rowOff>
    </xdr:from>
    <xdr:ext cx="2847975" cy="1409700"/>
    <xdr:grpSp>
      <xdr:nvGrpSpPr>
        <xdr:cNvPr id="13" name="Shape 2"/>
        <xdr:cNvGrpSpPr/>
      </xdr:nvGrpSpPr>
      <xdr:grpSpPr>
        <a:xfrm>
          <a:off x="6403975" y="523875"/>
          <a:ext cx="2847975" cy="1409700"/>
          <a:chOff x="3922013" y="3075150"/>
          <a:chExt cx="2847975" cy="1409700"/>
        </a:xfrm>
      </xdr:grpSpPr>
      <xdr:grpSp>
        <xdr:nvGrpSpPr>
          <xdr:cNvPr id="14" name="Shape 13"/>
          <xdr:cNvGrpSpPr/>
        </xdr:nvGrpSpPr>
        <xdr:grpSpPr>
          <a:xfrm>
            <a:off x="3922013" y="3075150"/>
            <a:ext cx="2847975" cy="1409700"/>
            <a:chOff x="3922013" y="3075150"/>
            <a:chExt cx="2847975" cy="1409700"/>
          </a:xfrm>
        </xdr:grpSpPr>
        <xdr:sp macro="" textlink="">
          <xdr:nvSpPr>
            <xdr:cNvPr id="15" name="Shape 4"/>
            <xdr:cNvSpPr/>
          </xdr:nvSpPr>
          <xdr:spPr>
            <a:xfrm>
              <a:off x="3922013" y="3075150"/>
              <a:ext cx="2847975" cy="14097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6" name="Shape 14"/>
            <xdr:cNvGrpSpPr/>
          </xdr:nvGrpSpPr>
          <xdr:grpSpPr>
            <a:xfrm>
              <a:off x="3922013" y="3075150"/>
              <a:ext cx="2847975" cy="1409700"/>
              <a:chOff x="3750563" y="3108488"/>
              <a:chExt cx="3190875" cy="1343025"/>
            </a:xfrm>
          </xdr:grpSpPr>
          <xdr:sp macro="" textlink="">
            <xdr:nvSpPr>
              <xdr:cNvPr id="17" name="Shape 15"/>
              <xdr:cNvSpPr/>
            </xdr:nvSpPr>
            <xdr:spPr>
              <a:xfrm>
                <a:off x="3750563" y="3108488"/>
                <a:ext cx="3190875" cy="1343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8" name="Shape 16"/>
              <xdr:cNvGrpSpPr/>
            </xdr:nvGrpSpPr>
            <xdr:grpSpPr>
              <a:xfrm>
                <a:off x="3750563" y="3108488"/>
                <a:ext cx="3190875" cy="1343025"/>
                <a:chOff x="6524625" y="555398"/>
                <a:chExt cx="3429000" cy="1273157"/>
              </a:xfrm>
            </xdr:grpSpPr>
            <xdr:sp macro="" textlink="">
              <xdr:nvSpPr>
                <xdr:cNvPr id="19" name="Shape 17"/>
                <xdr:cNvSpPr/>
              </xdr:nvSpPr>
              <xdr:spPr>
                <a:xfrm>
                  <a:off x="6524625" y="555398"/>
                  <a:ext cx="3429000" cy="12731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pic>
              <xdr:nvPicPr>
                <xdr:cNvPr id="20" name="Shape 18"/>
                <xdr:cNvPicPr preferRelativeResize="0"/>
              </xdr:nvPicPr>
              <xdr:blipFill rotWithShape="1">
                <a:blip xmlns:r="http://schemas.openxmlformats.org/officeDocument/2006/relationships" r:embed="rId2">
                  <a:alphaModFix/>
                </a:blip>
                <a:srcRect r="50944"/>
                <a:stretch/>
              </xdr:blipFill>
              <xdr:spPr>
                <a:xfrm>
                  <a:off x="6524625" y="555398"/>
                  <a:ext cx="3429000" cy="1273157"/>
                </a:xfrm>
                <a:prstGeom prst="rect">
                  <a:avLst/>
                </a:prstGeom>
                <a:noFill/>
                <a:ln w="38100" cap="sq" cmpd="sng">
                  <a:solidFill>
                    <a:srgbClr val="000000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pic>
            <xdr:sp macro="" textlink="">
              <xdr:nvSpPr>
                <xdr:cNvPr id="21" name="Shape 19"/>
                <xdr:cNvSpPr/>
              </xdr:nvSpPr>
              <xdr:spPr>
                <a:xfrm>
                  <a:off x="6572250" y="1412067"/>
                  <a:ext cx="1155302" cy="226233"/>
                </a:xfrm>
                <a:prstGeom prst="rect">
                  <a:avLst/>
                </a:prstGeom>
                <a:noFill/>
                <a:ln w="38100" cap="flat" cmpd="sng">
                  <a:solidFill>
                    <a:srgbClr val="EF420B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sp macro="" textlink="">
              <xdr:nvSpPr>
                <xdr:cNvPr id="22" name="Shape 20"/>
                <xdr:cNvSpPr/>
              </xdr:nvSpPr>
              <xdr:spPr>
                <a:xfrm rot="10800000">
                  <a:off x="7791450" y="1447800"/>
                  <a:ext cx="407670" cy="144946"/>
                </a:xfrm>
                <a:prstGeom prst="rightArrow">
                  <a:avLst>
                    <a:gd name="adj1" fmla="val 50000"/>
                    <a:gd name="adj2" fmla="val 50000"/>
                  </a:avLst>
                </a:prstGeom>
                <a:solidFill>
                  <a:srgbClr val="FF0000"/>
                </a:solidFill>
                <a:ln w="12700" cap="flat" cmpd="sng">
                  <a:solidFill>
                    <a:srgbClr val="42719B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</xdr:grpSp>
        </xdr:grpSp>
      </xdr:grpSp>
    </xdr:grpSp>
    <xdr:clientData fLocksWithSheet="0"/>
  </xdr:oneCellAnchor>
  <xdr:oneCellAnchor>
    <xdr:from>
      <xdr:col>8</xdr:col>
      <xdr:colOff>666750</xdr:colOff>
      <xdr:row>10</xdr:row>
      <xdr:rowOff>123825</xdr:rowOff>
    </xdr:from>
    <xdr:ext cx="2171700" cy="2162175"/>
    <xdr:grpSp>
      <xdr:nvGrpSpPr>
        <xdr:cNvPr id="23" name="Shape 2"/>
        <xdr:cNvGrpSpPr/>
      </xdr:nvGrpSpPr>
      <xdr:grpSpPr>
        <a:xfrm>
          <a:off x="6661150" y="2054225"/>
          <a:ext cx="2171700" cy="2162175"/>
          <a:chOff x="4260150" y="2698913"/>
          <a:chExt cx="2171700" cy="2162175"/>
        </a:xfrm>
      </xdr:grpSpPr>
      <xdr:grpSp>
        <xdr:nvGrpSpPr>
          <xdr:cNvPr id="24" name="Shape 21"/>
          <xdr:cNvGrpSpPr/>
        </xdr:nvGrpSpPr>
        <xdr:grpSpPr>
          <a:xfrm>
            <a:off x="4260150" y="2698913"/>
            <a:ext cx="2171700" cy="2162175"/>
            <a:chOff x="4260150" y="2698913"/>
            <a:chExt cx="2171700" cy="2162175"/>
          </a:xfrm>
        </xdr:grpSpPr>
        <xdr:sp macro="" textlink="">
          <xdr:nvSpPr>
            <xdr:cNvPr id="25" name="Shape 4"/>
            <xdr:cNvSpPr/>
          </xdr:nvSpPr>
          <xdr:spPr>
            <a:xfrm>
              <a:off x="4260150" y="2698913"/>
              <a:ext cx="2171700" cy="21621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6" name="Shape 22"/>
            <xdr:cNvGrpSpPr/>
          </xdr:nvGrpSpPr>
          <xdr:grpSpPr>
            <a:xfrm>
              <a:off x="4260150" y="2698913"/>
              <a:ext cx="2171700" cy="2162175"/>
              <a:chOff x="4112513" y="2751300"/>
              <a:chExt cx="2466975" cy="2057400"/>
            </a:xfrm>
          </xdr:grpSpPr>
          <xdr:sp macro="" textlink="">
            <xdr:nvSpPr>
              <xdr:cNvPr id="27" name="Shape 23"/>
              <xdr:cNvSpPr/>
            </xdr:nvSpPr>
            <xdr:spPr>
              <a:xfrm>
                <a:off x="4112513" y="2751300"/>
                <a:ext cx="2466975" cy="20574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8" name="Shape 24"/>
              <xdr:cNvGrpSpPr/>
            </xdr:nvGrpSpPr>
            <xdr:grpSpPr>
              <a:xfrm>
                <a:off x="4112513" y="2751300"/>
                <a:ext cx="2466975" cy="2057400"/>
                <a:chOff x="6830327" y="2505075"/>
                <a:chExt cx="2656116" cy="1971336"/>
              </a:xfrm>
            </xdr:grpSpPr>
            <xdr:sp macro="" textlink="">
              <xdr:nvSpPr>
                <xdr:cNvPr id="29" name="Shape 25"/>
                <xdr:cNvSpPr/>
              </xdr:nvSpPr>
              <xdr:spPr>
                <a:xfrm>
                  <a:off x="6830327" y="2505075"/>
                  <a:ext cx="2656100" cy="19713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pic>
              <xdr:nvPicPr>
                <xdr:cNvPr id="30" name="Shape 26"/>
                <xdr:cNvPicPr preferRelativeResize="0"/>
              </xdr:nvPicPr>
              <xdr:blipFill rotWithShape="1">
                <a:blip xmlns:r="http://schemas.openxmlformats.org/officeDocument/2006/relationships" r:embed="rId3">
                  <a:alphaModFix/>
                </a:blip>
                <a:srcRect/>
                <a:stretch/>
              </xdr:blipFill>
              <xdr:spPr>
                <a:xfrm>
                  <a:off x="6830327" y="2505075"/>
                  <a:ext cx="2656116" cy="1971336"/>
                </a:xfrm>
                <a:prstGeom prst="rect">
                  <a:avLst/>
                </a:prstGeom>
                <a:noFill/>
                <a:ln w="38100" cap="sq" cmpd="sng">
                  <a:solidFill>
                    <a:srgbClr val="000000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pic>
            <xdr:sp macro="" textlink="">
              <xdr:nvSpPr>
                <xdr:cNvPr id="31" name="Shape 27"/>
                <xdr:cNvSpPr/>
              </xdr:nvSpPr>
              <xdr:spPr>
                <a:xfrm>
                  <a:off x="7487453" y="3419030"/>
                  <a:ext cx="717351" cy="169972"/>
                </a:xfrm>
                <a:prstGeom prst="rect">
                  <a:avLst/>
                </a:prstGeom>
                <a:noFill/>
                <a:ln w="38100" cap="flat" cmpd="sng">
                  <a:solidFill>
                    <a:srgbClr val="EF420B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sp macro="" textlink="">
              <xdr:nvSpPr>
                <xdr:cNvPr id="32" name="Shape 28"/>
                <xdr:cNvSpPr/>
              </xdr:nvSpPr>
              <xdr:spPr>
                <a:xfrm rot="10800000">
                  <a:off x="8268602" y="3419475"/>
                  <a:ext cx="407670" cy="144946"/>
                </a:xfrm>
                <a:prstGeom prst="rightArrow">
                  <a:avLst>
                    <a:gd name="adj1" fmla="val 50000"/>
                    <a:gd name="adj2" fmla="val 50000"/>
                  </a:avLst>
                </a:prstGeom>
                <a:solidFill>
                  <a:srgbClr val="FF0000"/>
                </a:solidFill>
                <a:ln w="12700" cap="flat" cmpd="sng">
                  <a:solidFill>
                    <a:srgbClr val="42719B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</xdr:grpSp>
        </xdr:grpSp>
      </xdr:grpSp>
    </xdr:grpSp>
    <xdr:clientData fLocksWithSheet="0"/>
  </xdr:oneCellAnchor>
  <xdr:oneCellAnchor>
    <xdr:from>
      <xdr:col>5</xdr:col>
      <xdr:colOff>542925</xdr:colOff>
      <xdr:row>8</xdr:row>
      <xdr:rowOff>104775</xdr:rowOff>
    </xdr:from>
    <xdr:ext cx="428625" cy="419100"/>
    <xdr:sp macro="" textlink="">
      <xdr:nvSpPr>
        <xdr:cNvPr id="33" name="Shape 29"/>
        <xdr:cNvSpPr/>
      </xdr:nvSpPr>
      <xdr:spPr>
        <a:xfrm>
          <a:off x="5136450" y="3575213"/>
          <a:ext cx="419100" cy="409575"/>
        </a:xfrm>
        <a:prstGeom prst="rect">
          <a:avLst/>
        </a:prstGeom>
        <a:solidFill>
          <a:srgbClr val="CC0099"/>
        </a:solidFill>
        <a:ln w="12700" cap="flat" cmpd="sng">
          <a:solidFill>
            <a:srgbClr val="BA8C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FFFF"/>
            </a:buClr>
            <a:buSzPts val="1800"/>
            <a:buFont typeface="Calibri"/>
            <a:buNone/>
          </a:pPr>
          <a:r>
            <a:rPr lang="en-US" sz="1800" b="1" i="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1°</a:t>
          </a:r>
          <a:endParaRPr sz="1400"/>
        </a:p>
      </xdr:txBody>
    </xdr:sp>
    <xdr:clientData fLocksWithSheet="0"/>
  </xdr:oneCellAnchor>
  <xdr:oneCellAnchor>
    <xdr:from>
      <xdr:col>10</xdr:col>
      <xdr:colOff>552450</xdr:colOff>
      <xdr:row>6</xdr:row>
      <xdr:rowOff>0</xdr:rowOff>
    </xdr:from>
    <xdr:ext cx="352425" cy="419100"/>
    <xdr:sp macro="" textlink="">
      <xdr:nvSpPr>
        <xdr:cNvPr id="34" name="Shape 30"/>
        <xdr:cNvSpPr/>
      </xdr:nvSpPr>
      <xdr:spPr>
        <a:xfrm>
          <a:off x="5174550" y="3575213"/>
          <a:ext cx="342900" cy="409575"/>
        </a:xfrm>
        <a:prstGeom prst="rect">
          <a:avLst/>
        </a:prstGeom>
        <a:solidFill>
          <a:srgbClr val="CC0099"/>
        </a:solidFill>
        <a:ln w="12700" cap="flat" cmpd="sng">
          <a:solidFill>
            <a:srgbClr val="BA8C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FFFF"/>
            </a:buClr>
            <a:buSzPts val="1800"/>
            <a:buFont typeface="Calibri"/>
            <a:buNone/>
          </a:pPr>
          <a:r>
            <a:rPr lang="en-US" sz="1800" b="1" i="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2°</a:t>
          </a:r>
          <a:endParaRPr sz="1400"/>
        </a:p>
      </xdr:txBody>
    </xdr:sp>
    <xdr:clientData fLocksWithSheet="0"/>
  </xdr:oneCellAnchor>
  <xdr:oneCellAnchor>
    <xdr:from>
      <xdr:col>11</xdr:col>
      <xdr:colOff>247650</xdr:colOff>
      <xdr:row>14</xdr:row>
      <xdr:rowOff>95250</xdr:rowOff>
    </xdr:from>
    <xdr:ext cx="390525" cy="419100"/>
    <xdr:sp macro="" textlink="">
      <xdr:nvSpPr>
        <xdr:cNvPr id="35" name="Shape 31"/>
        <xdr:cNvSpPr/>
      </xdr:nvSpPr>
      <xdr:spPr>
        <a:xfrm>
          <a:off x="5155500" y="3575213"/>
          <a:ext cx="381000" cy="409575"/>
        </a:xfrm>
        <a:prstGeom prst="rect">
          <a:avLst/>
        </a:prstGeom>
        <a:solidFill>
          <a:srgbClr val="CC0099"/>
        </a:solidFill>
        <a:ln w="12700" cap="flat" cmpd="sng">
          <a:solidFill>
            <a:srgbClr val="BA8C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FFFF"/>
            </a:buClr>
            <a:buSzPts val="1800"/>
            <a:buFont typeface="Calibri"/>
            <a:buNone/>
          </a:pPr>
          <a:r>
            <a:rPr lang="en-US" sz="1800" b="1" i="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3°</a:t>
          </a: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2</xdr:row>
      <xdr:rowOff>28575</xdr:rowOff>
    </xdr:from>
    <xdr:ext cx="6524625" cy="3086100"/>
    <xdr:grpSp>
      <xdr:nvGrpSpPr>
        <xdr:cNvPr id="2" name="Shape 2"/>
        <xdr:cNvGrpSpPr/>
      </xdr:nvGrpSpPr>
      <xdr:grpSpPr>
        <a:xfrm>
          <a:off x="257175" y="498475"/>
          <a:ext cx="6524625" cy="3086100"/>
          <a:chOff x="2083688" y="2236950"/>
          <a:chExt cx="6524625" cy="3086100"/>
        </a:xfrm>
      </xdr:grpSpPr>
      <xdr:grpSp>
        <xdr:nvGrpSpPr>
          <xdr:cNvPr id="32" name="Shape 32"/>
          <xdr:cNvGrpSpPr/>
        </xdr:nvGrpSpPr>
        <xdr:grpSpPr>
          <a:xfrm>
            <a:off x="2083688" y="2236950"/>
            <a:ext cx="6524625" cy="3086100"/>
            <a:chOff x="2083688" y="2236950"/>
            <a:chExt cx="6524625" cy="3086100"/>
          </a:xfrm>
        </xdr:grpSpPr>
        <xdr:sp macro="" textlink="">
          <xdr:nvSpPr>
            <xdr:cNvPr id="4" name="Shape 4"/>
            <xdr:cNvSpPr/>
          </xdr:nvSpPr>
          <xdr:spPr>
            <a:xfrm>
              <a:off x="2083688" y="2236950"/>
              <a:ext cx="6524625" cy="3086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3" name="Shape 33"/>
            <xdr:cNvGrpSpPr/>
          </xdr:nvGrpSpPr>
          <xdr:grpSpPr>
            <a:xfrm>
              <a:off x="2083688" y="2236950"/>
              <a:ext cx="6524625" cy="3086100"/>
              <a:chOff x="1921763" y="2308388"/>
              <a:chExt cx="6848475" cy="2943225"/>
            </a:xfrm>
          </xdr:grpSpPr>
          <xdr:sp macro="" textlink="">
            <xdr:nvSpPr>
              <xdr:cNvPr id="34" name="Shape 34"/>
              <xdr:cNvSpPr/>
            </xdr:nvSpPr>
            <xdr:spPr>
              <a:xfrm>
                <a:off x="1921763" y="2308388"/>
                <a:ext cx="6848475" cy="2943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35" name="Shape 35"/>
              <xdr:cNvGrpSpPr/>
            </xdr:nvGrpSpPr>
            <xdr:grpSpPr>
              <a:xfrm>
                <a:off x="1921763" y="2308388"/>
                <a:ext cx="6848475" cy="2943225"/>
                <a:chOff x="276225" y="438150"/>
                <a:chExt cx="9172575" cy="3576309"/>
              </a:xfrm>
            </xdr:grpSpPr>
            <xdr:sp macro="" textlink="">
              <xdr:nvSpPr>
                <xdr:cNvPr id="36" name="Shape 36"/>
                <xdr:cNvSpPr/>
              </xdr:nvSpPr>
              <xdr:spPr>
                <a:xfrm>
                  <a:off x="276225" y="438150"/>
                  <a:ext cx="9172575" cy="35763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pic>
              <xdr:nvPicPr>
                <xdr:cNvPr id="37" name="Shape 37"/>
                <xdr:cNvPicPr preferRelativeResize="0"/>
              </xdr:nvPicPr>
              <xdr:blipFill rotWithShape="1">
                <a:blip xmlns:r="http://schemas.openxmlformats.org/officeDocument/2006/relationships" r:embed="rId1">
                  <a:alphaModFix/>
                </a:blip>
                <a:srcRect/>
                <a:stretch/>
              </xdr:blipFill>
              <xdr:spPr>
                <a:xfrm>
                  <a:off x="276225" y="438150"/>
                  <a:ext cx="8991600" cy="3576309"/>
                </a:xfrm>
                <a:prstGeom prst="rect">
                  <a:avLst/>
                </a:prstGeom>
                <a:noFill/>
                <a:ln w="38100" cap="sq" cmpd="sng">
                  <a:solidFill>
                    <a:srgbClr val="000000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pic>
            <xdr:sp macro="" textlink="">
              <xdr:nvSpPr>
                <xdr:cNvPr id="38" name="Shape 38"/>
                <xdr:cNvSpPr/>
              </xdr:nvSpPr>
              <xdr:spPr>
                <a:xfrm>
                  <a:off x="7277100" y="1666875"/>
                  <a:ext cx="1857375" cy="590550"/>
                </a:xfrm>
                <a:prstGeom prst="rect">
                  <a:avLst/>
                </a:prstGeom>
                <a:noFill/>
                <a:ln w="38100" cap="flat" cmpd="sng">
                  <a:solidFill>
                    <a:srgbClr val="EF420B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sp macro="" textlink="">
              <xdr:nvSpPr>
                <xdr:cNvPr id="39" name="Shape 39"/>
                <xdr:cNvSpPr/>
              </xdr:nvSpPr>
              <xdr:spPr>
                <a:xfrm>
                  <a:off x="8391525" y="1933575"/>
                  <a:ext cx="200025" cy="152400"/>
                </a:xfrm>
                <a:prstGeom prst="rect">
                  <a:avLst/>
                </a:prstGeom>
                <a:noFill/>
                <a:ln w="28575" cap="flat" cmpd="sng">
                  <a:solidFill>
                    <a:srgbClr val="FF0000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sp macro="" textlink="">
              <xdr:nvSpPr>
                <xdr:cNvPr id="40" name="Shape 40"/>
                <xdr:cNvSpPr/>
              </xdr:nvSpPr>
              <xdr:spPr>
                <a:xfrm rot="10800000">
                  <a:off x="8667750" y="1914525"/>
                  <a:ext cx="781050" cy="171450"/>
                </a:xfrm>
                <a:prstGeom prst="rightArrow">
                  <a:avLst>
                    <a:gd name="adj1" fmla="val 50000"/>
                    <a:gd name="adj2" fmla="val 50000"/>
                  </a:avLst>
                </a:prstGeom>
                <a:solidFill>
                  <a:srgbClr val="FF0000"/>
                </a:solidFill>
                <a:ln w="12700" cap="flat" cmpd="sng">
                  <a:solidFill>
                    <a:srgbClr val="42719B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</xdr:grpSp>
        </xdr:grpSp>
      </xdr:grpSp>
    </xdr:grpSp>
    <xdr:clientData fLocksWithSheet="0"/>
  </xdr:oneCellAnchor>
  <xdr:oneCellAnchor>
    <xdr:from>
      <xdr:col>9</xdr:col>
      <xdr:colOff>133350</xdr:colOff>
      <xdr:row>7</xdr:row>
      <xdr:rowOff>171450</xdr:rowOff>
    </xdr:from>
    <xdr:ext cx="428625" cy="419100"/>
    <xdr:sp macro="" textlink="">
      <xdr:nvSpPr>
        <xdr:cNvPr id="41" name="Shape 41"/>
        <xdr:cNvSpPr/>
      </xdr:nvSpPr>
      <xdr:spPr>
        <a:xfrm>
          <a:off x="6877050" y="1562100"/>
          <a:ext cx="428625" cy="419100"/>
        </a:xfrm>
        <a:prstGeom prst="rect">
          <a:avLst/>
        </a:prstGeom>
        <a:solidFill>
          <a:srgbClr val="CC0099"/>
        </a:solidFill>
        <a:ln w="12700" cap="flat" cmpd="sng">
          <a:solidFill>
            <a:srgbClr val="BA8C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FFFF"/>
            </a:buClr>
            <a:buSzPts val="1800"/>
            <a:buFont typeface="Calibri"/>
            <a:buNone/>
          </a:pPr>
          <a:r>
            <a:rPr lang="en-US" sz="1800" b="1" i="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1°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showGridLines="0" tabSelected="1" zoomScale="80" zoomScaleNormal="80" workbookViewId="0">
      <selection activeCell="D4" sqref="D4:H4"/>
    </sheetView>
  </sheetViews>
  <sheetFormatPr baseColWidth="10" defaultColWidth="14.453125" defaultRowHeight="15" customHeight="1" x14ac:dyDescent="0.35"/>
  <cols>
    <col min="1" max="1" width="1" customWidth="1"/>
    <col min="2" max="2" width="32" customWidth="1"/>
    <col min="3" max="3" width="15" customWidth="1"/>
    <col min="4" max="4" width="1.81640625" customWidth="1"/>
    <col min="5" max="5" width="34.1796875" customWidth="1"/>
    <col min="6" max="6" width="13.81640625" customWidth="1"/>
    <col min="7" max="7" width="2" customWidth="1"/>
    <col min="8" max="8" width="30.90625" customWidth="1"/>
    <col min="9" max="9" width="14.453125" customWidth="1"/>
    <col min="10" max="10" width="2" customWidth="1"/>
    <col min="11" max="11" width="30.7265625" customWidth="1"/>
    <col min="12" max="12" width="16.453125" customWidth="1"/>
    <col min="13" max="27" width="10.7265625" customWidth="1"/>
  </cols>
  <sheetData>
    <row r="1" spans="1:27" ht="20.5" customHeight="1" x14ac:dyDescent="0.5">
      <c r="B1" s="10" t="s">
        <v>21</v>
      </c>
      <c r="C1" s="1"/>
    </row>
    <row r="2" spans="1:27" ht="18.5" customHeight="1" thickBot="1" x14ac:dyDescent="0.55000000000000004">
      <c r="B2" s="21" t="s">
        <v>0</v>
      </c>
      <c r="C2" s="1"/>
      <c r="D2" s="19"/>
      <c r="E2" s="20"/>
    </row>
    <row r="3" spans="1:27" ht="22" customHeight="1" thickBot="1" x14ac:dyDescent="0.4">
      <c r="A3" s="2"/>
      <c r="B3" s="23" t="s">
        <v>7</v>
      </c>
      <c r="C3" s="44"/>
      <c r="D3" s="50" t="s">
        <v>22</v>
      </c>
      <c r="E3" s="51"/>
      <c r="F3" s="51"/>
      <c r="G3" s="51"/>
      <c r="H3" s="5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8.5" customHeight="1" thickBot="1" x14ac:dyDescent="0.4">
      <c r="A4" s="2"/>
      <c r="B4" s="38" t="s">
        <v>38</v>
      </c>
      <c r="C4" s="45">
        <v>5</v>
      </c>
      <c r="D4" s="50" t="s">
        <v>1</v>
      </c>
      <c r="E4" s="51"/>
      <c r="F4" s="51"/>
      <c r="G4" s="51"/>
      <c r="H4" s="5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6" customHeight="1" thickBot="1" x14ac:dyDescent="0.4">
      <c r="B5" s="24"/>
      <c r="D5" s="14"/>
    </row>
    <row r="6" spans="1:27" ht="28" customHeight="1" x14ac:dyDescent="0.35">
      <c r="A6" s="2"/>
      <c r="B6" s="39" t="s">
        <v>2</v>
      </c>
      <c r="C6" s="46" t="s">
        <v>12</v>
      </c>
      <c r="D6" s="28" t="str">
        <f>UPPER(VLOOKUP(C6,BD!A2:C5,3,0))</f>
        <v>CONDICIÓN ESTUDIANTE REGULAR</v>
      </c>
      <c r="E6" s="18"/>
      <c r="F6" s="15"/>
      <c r="G6" s="1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8.5" customHeight="1" thickBot="1" x14ac:dyDescent="0.4">
      <c r="A7" s="2"/>
      <c r="B7" s="25" t="s">
        <v>3</v>
      </c>
      <c r="C7" s="47">
        <f>IF(C6="","",VLOOKUP(C6,cred1,2,0))</f>
        <v>1</v>
      </c>
      <c r="D7" s="17"/>
      <c r="E7" s="48" t="s">
        <v>39</v>
      </c>
      <c r="F7" s="48"/>
      <c r="G7" s="1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30" customHeight="1" x14ac:dyDescent="0.5">
      <c r="A8" s="22"/>
      <c r="B8" s="26" t="s">
        <v>14</v>
      </c>
      <c r="C8" s="9"/>
      <c r="D8" s="22"/>
      <c r="E8" s="26" t="s">
        <v>26</v>
      </c>
      <c r="F8" s="9"/>
      <c r="G8" s="22"/>
      <c r="H8" s="26" t="s">
        <v>15</v>
      </c>
      <c r="I8" s="9"/>
      <c r="J8" s="22"/>
      <c r="K8" s="26" t="s">
        <v>25</v>
      </c>
      <c r="L8" s="9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spans="1:27" s="14" customFormat="1" ht="40.5" customHeight="1" thickBot="1" x14ac:dyDescent="0.4">
      <c r="A9" s="2"/>
      <c r="B9" s="49" t="s">
        <v>29</v>
      </c>
      <c r="C9" s="49"/>
      <c r="D9" s="2"/>
      <c r="E9" s="49" t="s">
        <v>31</v>
      </c>
      <c r="F9" s="49"/>
      <c r="G9" s="2"/>
      <c r="H9" s="49" t="s">
        <v>17</v>
      </c>
      <c r="I9" s="49"/>
      <c r="J9" s="2"/>
      <c r="K9" s="49" t="s">
        <v>30</v>
      </c>
      <c r="L9" s="49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8" customHeight="1" x14ac:dyDescent="0.35">
      <c r="A10" s="2"/>
      <c r="B10" s="31" t="s">
        <v>16</v>
      </c>
      <c r="C10" s="40" t="str">
        <f>IF(C7&lt;&gt;100%,(C3*C4)*C7,"")</f>
        <v/>
      </c>
      <c r="D10" s="4"/>
      <c r="E10" s="31" t="s">
        <v>16</v>
      </c>
      <c r="F10" s="32" t="str">
        <f>IF(C7&lt;&gt;100%,(C3*C4)*C7,"")</f>
        <v/>
      </c>
      <c r="G10" s="4"/>
      <c r="H10" s="31" t="s">
        <v>16</v>
      </c>
      <c r="I10" s="32" t="str">
        <f>IF(C3="","",IF(C7=100%,C3*C4,""))</f>
        <v/>
      </c>
      <c r="J10" s="2"/>
      <c r="K10" s="31" t="s">
        <v>16</v>
      </c>
      <c r="L10" s="32" t="str">
        <f>IF(C3="","",IF(C7=100%,C3*C4,""))</f>
        <v/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31" customHeight="1" thickBot="1" x14ac:dyDescent="0.4">
      <c r="A11" s="2"/>
      <c r="B11" s="34" t="s">
        <v>13</v>
      </c>
      <c r="C11" s="41" t="str">
        <f>IF(C7&lt;&gt;100%,C3,"")</f>
        <v/>
      </c>
      <c r="D11" s="4"/>
      <c r="E11" s="33" t="s">
        <v>27</v>
      </c>
      <c r="F11" s="43" t="str">
        <f>IF(F10&lt;&gt;"",F10/C4,"")</f>
        <v/>
      </c>
      <c r="G11" s="4"/>
      <c r="H11" s="34" t="s">
        <v>13</v>
      </c>
      <c r="I11" s="41" t="str">
        <f>IF(C3="","",IF(C7=100%,C3,""))</f>
        <v/>
      </c>
      <c r="J11" s="2"/>
      <c r="K11" s="36" t="s">
        <v>36</v>
      </c>
      <c r="L11" s="41" t="str">
        <f>IF(C3="","",IF(C7=100%,L10*10%,""))</f>
        <v/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32" customHeight="1" thickBot="1" x14ac:dyDescent="0.4">
      <c r="B12" s="35" t="s">
        <v>28</v>
      </c>
      <c r="C12" s="42" t="str">
        <f>IF(C7&lt;&gt;100%,C10-C11,"")</f>
        <v/>
      </c>
      <c r="D12" s="5"/>
      <c r="F12" s="27" t="s">
        <v>23</v>
      </c>
      <c r="H12" s="33" t="s">
        <v>24</v>
      </c>
      <c r="I12" s="43" t="str">
        <f>IF(C3="","",IF(C7=100%,(I10-I11)/(C4-1),""))</f>
        <v/>
      </c>
      <c r="J12" s="2"/>
      <c r="K12" s="36" t="s">
        <v>37</v>
      </c>
      <c r="L12" s="41" t="str">
        <f>IF(L11="","",L11/(C4-1))</f>
        <v/>
      </c>
    </row>
    <row r="13" spans="1:27" ht="27" customHeight="1" thickBot="1" x14ac:dyDescent="0.4">
      <c r="B13" s="33" t="s">
        <v>24</v>
      </c>
      <c r="C13" s="43" t="str">
        <f>IF(C7&lt;&gt;100%,C12/(C4-1),"")</f>
        <v/>
      </c>
      <c r="E13" s="48" t="s">
        <v>32</v>
      </c>
      <c r="F13" s="48"/>
      <c r="G13" s="5"/>
      <c r="I13" s="27" t="s">
        <v>23</v>
      </c>
      <c r="J13" s="2"/>
      <c r="K13" s="33" t="s">
        <v>24</v>
      </c>
      <c r="L13" s="43" t="str">
        <f>IF(C3="","",IF(L12&lt;&gt;"",C3+L12,""))</f>
        <v/>
      </c>
      <c r="M13" s="37"/>
    </row>
    <row r="14" spans="1:27" ht="21" customHeight="1" x14ac:dyDescent="0.45">
      <c r="B14" s="6"/>
      <c r="C14" s="27" t="s">
        <v>23</v>
      </c>
      <c r="J14" s="2"/>
      <c r="L14" s="27" t="s">
        <v>23</v>
      </c>
    </row>
    <row r="15" spans="1:27" ht="31" customHeight="1" x14ac:dyDescent="0.5">
      <c r="B15" s="6"/>
      <c r="C15" s="1"/>
      <c r="J15" s="2"/>
      <c r="K15" s="48" t="s">
        <v>33</v>
      </c>
      <c r="L15" s="48"/>
    </row>
    <row r="16" spans="1:27" ht="21" customHeight="1" x14ac:dyDescent="0.5">
      <c r="B16" s="6"/>
      <c r="C16" s="16"/>
      <c r="J16" s="2"/>
    </row>
  </sheetData>
  <sheetProtection algorithmName="SHA-512" hashValue="GwE6vXvuJXcBfzgdeimdo0rkwvwKUG1s1+Mbe2bdmO99UqWVj8hfea5GTSJ1Uf4VowQPhkmuuL/f7k1NOPANOQ==" saltValue="rE7eyHmtW8W+HXfYMuFODw==" spinCount="100000" sheet="1" objects="1" scenarios="1"/>
  <mergeCells count="9">
    <mergeCell ref="B9:C9"/>
    <mergeCell ref="K9:L9"/>
    <mergeCell ref="E9:F9"/>
    <mergeCell ref="E13:F13"/>
    <mergeCell ref="K15:L15"/>
    <mergeCell ref="H9:I9"/>
    <mergeCell ref="E7:F7"/>
    <mergeCell ref="D3:H3"/>
    <mergeCell ref="D4:H4"/>
  </mergeCells>
  <hyperlinks>
    <hyperlink ref="D3" location="'Como ver mi escala'!A1" display="Revisa aquí como ver el nro. de cuotas en Campus Evolution"/>
    <hyperlink ref="D4" location="'Como ver mi # cuotas'!A1" display="Revisa aquí como ver el nro. de cuotas en Campus Evolution"/>
  </hyperlinks>
  <pageMargins left="0.7" right="0.7" top="0.75" bottom="0.75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BD!$D$2:$D$3</xm:f>
          </x14:formula1>
          <xm:sqref>C4</xm:sqref>
        </x14:dataValidation>
        <x14:dataValidation type="list" allowBlank="1" showErrorMessage="1">
          <x14:formula1>
            <xm:f>BD!$A$2:$A$5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showGridLines="0" workbookViewId="0">
      <selection activeCell="H1" sqref="H1"/>
    </sheetView>
  </sheetViews>
  <sheetFormatPr baseColWidth="10" defaultColWidth="14.453125" defaultRowHeight="15" customHeight="1" x14ac:dyDescent="0.35"/>
  <cols>
    <col min="1" max="8" width="10.7265625" customWidth="1"/>
  </cols>
  <sheetData>
    <row r="1" spans="1:26" ht="18" customHeight="1" x14ac:dyDescent="0.45">
      <c r="A1" s="10" t="s">
        <v>21</v>
      </c>
      <c r="B1" s="3"/>
      <c r="C1" s="3"/>
      <c r="D1" s="3"/>
      <c r="E1" s="3"/>
      <c r="F1" s="3"/>
      <c r="G1" s="3"/>
      <c r="H1" s="30" t="s">
        <v>4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35">
      <c r="A2" s="29" t="s">
        <v>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5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5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5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5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5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5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5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5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5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5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5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5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5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5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5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5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5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5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</sheetData>
  <hyperlinks>
    <hyperlink ref="H1" location="'Calculadora Periodo 23-2 --&gt;'!A1" display="Regresar"/>
  </hyperlink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K6" sqref="K6"/>
    </sheetView>
  </sheetViews>
  <sheetFormatPr baseColWidth="10" defaultColWidth="14.453125" defaultRowHeight="15" customHeight="1" x14ac:dyDescent="0.35"/>
  <cols>
    <col min="1" max="26" width="10.7265625" customWidth="1"/>
  </cols>
  <sheetData>
    <row r="1" spans="1:26" ht="18.75" customHeight="1" x14ac:dyDescent="0.45">
      <c r="A1" s="10" t="s">
        <v>21</v>
      </c>
      <c r="B1" s="2"/>
      <c r="C1" s="2"/>
      <c r="D1" s="2"/>
      <c r="E1" s="2"/>
      <c r="F1" s="2"/>
      <c r="G1" s="2"/>
      <c r="H1" s="2"/>
      <c r="I1" s="30" t="s">
        <v>4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 x14ac:dyDescent="0.35">
      <c r="A2" s="29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5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5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5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5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5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5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5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5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5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5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5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5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5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5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5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5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5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5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sheetProtection algorithmName="SHA-512" hashValue="pMyJvnMW/IEYoGIUUr/MbF9Fer2i3xlNJrA9/br4piQekNtjiedwnkc0XEslcCMl8ZAcPGDk2Ickxz48IBUC3w==" saltValue="zJ+pt6xjxpupev9iweTw9w==" spinCount="100000" sheet="1" objects="1" scenarios="1"/>
  <hyperlinks>
    <hyperlink ref="I1" location="'Calculadora Periodo 23-2 --&gt;'!A1" display="Regresar"/>
  </hyperlink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F16" sqref="F16"/>
    </sheetView>
  </sheetViews>
  <sheetFormatPr baseColWidth="10" defaultColWidth="14.453125" defaultRowHeight="15" customHeight="1" x14ac:dyDescent="0.35"/>
  <cols>
    <col min="1" max="1" width="14.26953125" customWidth="1"/>
    <col min="2" max="2" width="10.7265625" customWidth="1"/>
    <col min="3" max="3" width="27.453125" customWidth="1"/>
    <col min="4" max="4" width="10.7265625" customWidth="1"/>
    <col min="5" max="5" width="5.54296875" customWidth="1"/>
    <col min="6" max="26" width="10.7265625" customWidth="1"/>
  </cols>
  <sheetData>
    <row r="1" spans="1:4" ht="14.25" customHeight="1" x14ac:dyDescent="0.35">
      <c r="A1" s="7" t="s">
        <v>5</v>
      </c>
      <c r="B1" s="11" t="s">
        <v>8</v>
      </c>
      <c r="C1" s="11" t="s">
        <v>18</v>
      </c>
      <c r="D1" s="8" t="s">
        <v>6</v>
      </c>
    </row>
    <row r="2" spans="1:4" ht="14.25" customHeight="1" x14ac:dyDescent="0.35">
      <c r="A2" s="12" t="s">
        <v>9</v>
      </c>
      <c r="B2" s="13">
        <v>0.3</v>
      </c>
      <c r="C2" s="13" t="s">
        <v>19</v>
      </c>
      <c r="D2" s="8">
        <v>5</v>
      </c>
    </row>
    <row r="3" spans="1:4" ht="14.25" customHeight="1" x14ac:dyDescent="0.35">
      <c r="A3" s="12" t="s">
        <v>10</v>
      </c>
      <c r="B3" s="13">
        <v>0.4</v>
      </c>
      <c r="C3" s="13" t="s">
        <v>19</v>
      </c>
      <c r="D3" s="8">
        <v>6</v>
      </c>
    </row>
    <row r="4" spans="1:4" ht="14.25" customHeight="1" x14ac:dyDescent="0.35">
      <c r="A4" s="12" t="s">
        <v>11</v>
      </c>
      <c r="B4" s="13">
        <v>0.65</v>
      </c>
      <c r="C4" s="13" t="s">
        <v>19</v>
      </c>
    </row>
    <row r="5" spans="1:4" ht="14.25" customHeight="1" x14ac:dyDescent="0.35">
      <c r="A5" s="12" t="s">
        <v>12</v>
      </c>
      <c r="B5" s="13">
        <v>1</v>
      </c>
      <c r="C5" s="13" t="s">
        <v>20</v>
      </c>
    </row>
    <row r="6" spans="1:4" ht="14.25" customHeight="1" x14ac:dyDescent="0.35"/>
    <row r="7" spans="1:4" ht="14.25" customHeight="1" x14ac:dyDescent="0.35"/>
    <row r="8" spans="1:4" ht="14.25" customHeight="1" x14ac:dyDescent="0.35"/>
    <row r="9" spans="1:4" ht="14.25" customHeight="1" x14ac:dyDescent="0.35"/>
    <row r="10" spans="1:4" ht="14.25" customHeight="1" x14ac:dyDescent="0.35"/>
    <row r="11" spans="1:4" ht="14.25" customHeight="1" x14ac:dyDescent="0.35"/>
    <row r="12" spans="1:4" ht="14.25" customHeight="1" x14ac:dyDescent="0.35"/>
    <row r="13" spans="1:4" ht="14.25" customHeight="1" x14ac:dyDescent="0.35"/>
    <row r="14" spans="1:4" ht="14.25" customHeight="1" x14ac:dyDescent="0.35"/>
    <row r="15" spans="1:4" ht="14.25" customHeight="1" x14ac:dyDescent="0.35"/>
    <row r="16" spans="1:4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Calculadora Periodo 23-2</vt:lpstr>
      <vt:lpstr>Como ver mi escala</vt:lpstr>
      <vt:lpstr>Como ver mi # cuotas</vt:lpstr>
      <vt:lpstr>BD</vt:lpstr>
      <vt:lpstr>cred1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</dc:creator>
  <cp:lastModifiedBy>TIP</cp:lastModifiedBy>
  <dcterms:created xsi:type="dcterms:W3CDTF">2023-02-28T19:33:37Z</dcterms:created>
  <dcterms:modified xsi:type="dcterms:W3CDTF">2023-08-11T13:55:22Z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